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LBC June 2024\SLBC Data\Agenda No. 4\"/>
    </mc:Choice>
  </mc:AlternateContent>
  <bookViews>
    <workbookView xWindow="0" yWindow="0" windowWidth="20490" windowHeight="7335"/>
  </bookViews>
  <sheets>
    <sheet name="CDRatio" sheetId="1" r:id="rId1"/>
  </sheets>
  <calcPr calcId="152511"/>
</workbook>
</file>

<file path=xl/calcChain.xml><?xml version="1.0" encoding="utf-8"?>
<calcChain xmlns="http://schemas.openxmlformats.org/spreadsheetml/2006/main">
  <c r="M22" i="1" l="1"/>
  <c r="M23" i="1"/>
  <c r="M24" i="1"/>
  <c r="M25" i="1"/>
  <c r="M26" i="1"/>
  <c r="M27" i="1"/>
  <c r="M28" i="1"/>
  <c r="N28" i="1" s="1"/>
  <c r="M29" i="1"/>
  <c r="N29" i="1" s="1"/>
  <c r="M30" i="1"/>
  <c r="M31" i="1"/>
  <c r="M32" i="1"/>
  <c r="M33" i="1"/>
  <c r="M34" i="1"/>
  <c r="M35" i="1"/>
  <c r="M36" i="1"/>
  <c r="N36" i="1" s="1"/>
  <c r="M38" i="1"/>
  <c r="M39" i="1"/>
  <c r="M40" i="1"/>
  <c r="M41" i="1"/>
  <c r="M43" i="1"/>
  <c r="M44" i="1"/>
  <c r="N44" i="1" s="1"/>
  <c r="M46" i="1"/>
  <c r="M47" i="1"/>
  <c r="M48" i="1"/>
  <c r="M49" i="1"/>
  <c r="M50" i="1"/>
  <c r="M51" i="1"/>
  <c r="M52" i="1"/>
  <c r="N52" i="1" s="1"/>
  <c r="M53" i="1"/>
  <c r="N53" i="1" s="1"/>
  <c r="M54" i="1"/>
  <c r="M55" i="1"/>
  <c r="N7" i="1"/>
  <c r="N8" i="1"/>
  <c r="N9" i="1"/>
  <c r="N10" i="1"/>
  <c r="N11" i="1"/>
  <c r="N12" i="1"/>
  <c r="N13" i="1"/>
  <c r="N15" i="1"/>
  <c r="N16" i="1"/>
  <c r="N17" i="1"/>
  <c r="N18" i="1"/>
  <c r="N21" i="1"/>
  <c r="N22" i="1"/>
  <c r="N23" i="1"/>
  <c r="N24" i="1"/>
  <c r="N25" i="1"/>
  <c r="N26" i="1"/>
  <c r="N27" i="1"/>
  <c r="N30" i="1"/>
  <c r="N31" i="1"/>
  <c r="N32" i="1"/>
  <c r="N33" i="1"/>
  <c r="N34" i="1"/>
  <c r="N35" i="1"/>
  <c r="N38" i="1"/>
  <c r="N39" i="1"/>
  <c r="N40" i="1"/>
  <c r="N41" i="1"/>
  <c r="N43" i="1"/>
  <c r="N46" i="1"/>
  <c r="N47" i="1"/>
  <c r="N48" i="1"/>
  <c r="N49" i="1"/>
  <c r="N50" i="1"/>
  <c r="N51" i="1"/>
  <c r="H58" i="1"/>
  <c r="H56" i="1"/>
  <c r="I56" i="1"/>
  <c r="J56" i="1"/>
  <c r="K56" i="1"/>
  <c r="M56" i="1" s="1"/>
  <c r="N56" i="1" s="1"/>
  <c r="L56" i="1"/>
  <c r="G56" i="1"/>
  <c r="G58" i="1" s="1"/>
  <c r="H52" i="1"/>
  <c r="I52" i="1"/>
  <c r="J52" i="1"/>
  <c r="K52" i="1"/>
  <c r="L52" i="1"/>
  <c r="G52" i="1"/>
  <c r="H45" i="1"/>
  <c r="I45" i="1"/>
  <c r="J45" i="1"/>
  <c r="K45" i="1"/>
  <c r="M45" i="1" s="1"/>
  <c r="N45" i="1" s="1"/>
  <c r="L45" i="1"/>
  <c r="G45" i="1"/>
  <c r="H42" i="1"/>
  <c r="I42" i="1"/>
  <c r="J42" i="1"/>
  <c r="K42" i="1"/>
  <c r="G42" i="1"/>
  <c r="H41" i="1"/>
  <c r="I41" i="1"/>
  <c r="J41" i="1"/>
  <c r="K41" i="1"/>
  <c r="L41" i="1"/>
  <c r="G41" i="1"/>
  <c r="H37" i="1"/>
  <c r="I37" i="1"/>
  <c r="J37" i="1"/>
  <c r="K37" i="1"/>
  <c r="G37" i="1"/>
  <c r="H36" i="1"/>
  <c r="I36" i="1"/>
  <c r="J36" i="1"/>
  <c r="K36" i="1"/>
  <c r="L36" i="1"/>
  <c r="G36" i="1"/>
  <c r="H20" i="1"/>
  <c r="I20" i="1"/>
  <c r="J20" i="1"/>
  <c r="K20" i="1"/>
  <c r="H19" i="1"/>
  <c r="I19" i="1"/>
  <c r="J19" i="1"/>
  <c r="K19" i="1"/>
  <c r="L19" i="1"/>
  <c r="M19" i="1"/>
  <c r="N19" i="1" s="1"/>
  <c r="M21" i="1"/>
  <c r="M16" i="1"/>
  <c r="M17" i="1"/>
  <c r="M18" i="1"/>
  <c r="M15" i="1"/>
  <c r="M7" i="1"/>
  <c r="M8" i="1"/>
  <c r="M9" i="1"/>
  <c r="M10" i="1"/>
  <c r="M11" i="1"/>
  <c r="M12" i="1"/>
  <c r="M13" i="1"/>
  <c r="M6" i="1"/>
  <c r="M14" i="1" s="1"/>
  <c r="M20" i="1" s="1"/>
  <c r="N20" i="1" s="1"/>
  <c r="G20" i="1"/>
  <c r="H14" i="1"/>
  <c r="I14" i="1"/>
  <c r="J14" i="1"/>
  <c r="K14" i="1"/>
  <c r="L14" i="1"/>
  <c r="L20" i="1" s="1"/>
  <c r="L37" i="1" s="1"/>
  <c r="G19" i="1"/>
  <c r="G14" i="1"/>
  <c r="I58" i="1" l="1"/>
  <c r="J58" i="1"/>
  <c r="K58" i="1"/>
  <c r="M37" i="1"/>
  <c r="N37" i="1" s="1"/>
  <c r="L42" i="1"/>
  <c r="N6" i="1"/>
  <c r="N14" i="1"/>
  <c r="L58" i="1" l="1"/>
  <c r="M42" i="1"/>
  <c r="M58" i="1" l="1"/>
  <c r="N58" i="1" s="1"/>
  <c r="N42" i="1"/>
</calcChain>
</file>

<file path=xl/sharedStrings.xml><?xml version="1.0" encoding="utf-8"?>
<sst xmlns="http://schemas.openxmlformats.org/spreadsheetml/2006/main" count="71" uniqueCount="68">
  <si>
    <t>No. in Actual and Amount in Crore</t>
  </si>
  <si>
    <t>Name of Bank</t>
  </si>
  <si>
    <t>Branch</t>
  </si>
  <si>
    <t>Rural</t>
  </si>
  <si>
    <t>Semi-Urban</t>
  </si>
  <si>
    <t xml:space="preserve">Urban </t>
  </si>
  <si>
    <t>CD Ratio</t>
  </si>
  <si>
    <t>BANK OF BARODA</t>
  </si>
  <si>
    <t>BANK OF INDIA</t>
  </si>
  <si>
    <t>CANARA BANK</t>
  </si>
  <si>
    <t>CENTRAL BANK OF INDIA</t>
  </si>
  <si>
    <t>INDIAN BANK</t>
  </si>
  <si>
    <t>PUNJAB NATIONAL BANK</t>
  </si>
  <si>
    <t>UNION BANK OF INDIA</t>
  </si>
  <si>
    <t>STATE BANK OF INDIA</t>
  </si>
  <si>
    <t>TOTAL LEAD BANKS</t>
  </si>
  <si>
    <t>BANK OF MAHARASHTRA</t>
  </si>
  <si>
    <t>INDIAN OVERSEAS BANK</t>
  </si>
  <si>
    <t>PUNJAB AND SIND BANK</t>
  </si>
  <si>
    <t>UCO BANK</t>
  </si>
  <si>
    <t>TOTAL NON LEAD BANKS</t>
  </si>
  <si>
    <t>TOTAL PUBLIC SECTOR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</si>
  <si>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</si>
  <si>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</si>
  <si>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</si>
  <si>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</si>
  <si>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</si>
  <si>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</si>
  <si>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</si>
  <si>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</si>
  <si>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</si>
  <si>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</si>
  <si>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</si>
  <si>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</si>
  <si>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THE NAINITAL BANK LTD</t>
  </si>
  <si>
    <t>CSB BANK LIMITED</t>
  </si>
  <si>
    <t>RBL BANK</t>
  </si>
  <si>
    <t>TOTAL PRIVATE SECTOR BANKS</t>
  </si>
  <si>
    <t>TOTAL COMM.  BANKS</t>
  </si>
  <si>
    <t>PRATHAMA U.P GRAMIN BANK</t>
  </si>
  <si>
    <t>TOTAL REGIONAL RURAL BANKS</t>
  </si>
  <si>
    <t>TOTAL COMM.  BANKS + TOTAL RRB</t>
  </si>
  <si>
    <t>U P COOP BANK LTD</t>
  </si>
  <si>
    <t>U P S G V BANK LTD</t>
  </si>
  <si>
    <t>TOTAL CO-OPERATIVE SECTOR BANKS</t>
  </si>
  <si>
    <t>AU SMALL FIN.BANK</t>
  </si>
  <si>
    <t>EQUITAS SMALL FIN. BANK</t>
  </si>
  <si>
    <t>JANA SMALL FIN. BANK</t>
  </si>
  <si>
    <t>UJJIVAN SMALL FIN. BANK</t>
  </si>
  <si>
    <t>UTKARSH SMALL FIN. BANK</t>
  </si>
  <si>
    <t>SHIVALIK SMALL FINANCE BANK</t>
  </si>
  <si>
    <t>TOTAL SMALL FINANCE BANK</t>
  </si>
  <si>
    <t>INDIA POST PAYMENTS BANK</t>
  </si>
  <si>
    <t>FINO PAYMENTS BANK</t>
  </si>
  <si>
    <t>PAYTM  PAYMENTS BANK</t>
  </si>
  <si>
    <t>TOTAL PAYMENT BANK</t>
  </si>
  <si>
    <t>GRAND TOTAL</t>
  </si>
  <si>
    <t>Agenda No. 4</t>
  </si>
  <si>
    <t>Annexure-1</t>
  </si>
  <si>
    <t>Sr. No.</t>
  </si>
  <si>
    <t>Total Deposit</t>
  </si>
  <si>
    <t xml:space="preserve">Advances </t>
  </si>
  <si>
    <t>Out Side Advances</t>
  </si>
  <si>
    <t>BANK WISE C:D RATIO OF UTTAR PRADESH AS ON JUNE 2024</t>
  </si>
  <si>
    <t xml:space="preserve">ARYAVART BANK   </t>
  </si>
  <si>
    <t xml:space="preserve">BARODA U P BANK </t>
  </si>
  <si>
    <t xml:space="preserve">RIFD by NABARD </t>
  </si>
  <si>
    <t>Total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</si>
</sst>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164" fontId="3" fillId="2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10" fontId="2" fillId="2" borderId="14" xfId="1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0" xfId="0" applyFont="1" applyFill="1"/>
    <xf numFmtId="0" fontId="0" fillId="2" borderId="0" xfId="0" applyFill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0" fontId="3" fillId="2" borderId="12" xfId="1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10" fontId="2" fillId="2" borderId="17" xfId="1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/>
    </xf>
    <xf numFmtId="10" fontId="2" fillId="2" borderId="20" xfId="1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0" fontId="3" fillId="2" borderId="12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0" fontId="3" fillId="2" borderId="23" xfId="1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0" fontId="3" fillId="2" borderId="26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10" fontId="2" fillId="2" borderId="0" xfId="1" applyNumberFormat="1" applyFont="1" applyFill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1"/>
  <sheetViews>
    <sheetView tabSelected="1" zoomScale="87" zoomScaleNormal="87" workbookViewId="0">
      <pane ySplit="5" topLeftCell="A48" activePane="bottomLeft" state="frozen"/>
      <selection pane="bottomLeft" activeCell="A53" sqref="A53:XFD56"/>
    </sheetView>
  </sheetViews>
  <sheetFormatPr defaultColWidth="9.6640625" defaultRowHeight="15.75" x14ac:dyDescent="0.25"/>
  <cols>
    <col min="1" max="1" width="6" style="44" bestFit="1" customWidth="1"/>
    <col min="2" max="2" width="30.6640625" style="37" customWidth="1"/>
    <col min="3" max="3" width="8" style="37" hidden="1" customWidth="1"/>
    <col min="4" max="4" width="12.77734375" style="37" hidden="1" customWidth="1"/>
    <col min="5" max="5" width="12.21875" style="37" hidden="1" customWidth="1"/>
    <col min="6" max="6" width="9.44140625" style="37" hidden="1" customWidth="1"/>
    <col min="7" max="7" width="13.109375" style="37" customWidth="1"/>
    <col min="8" max="8" width="8.5546875" style="37" hidden="1" customWidth="1"/>
    <col min="9" max="9" width="9.6640625" style="37" hidden="1" customWidth="1"/>
    <col min="10" max="10" width="8.5546875" style="37" hidden="1" customWidth="1"/>
    <col min="11" max="12" width="11.109375" style="37" hidden="1" customWidth="1"/>
    <col min="13" max="13" width="13.6640625" style="37" customWidth="1"/>
    <col min="14" max="14" width="10.88671875" style="46" customWidth="1"/>
    <col min="15" max="246" width="9.6640625" style="7" customWidth="1"/>
    <col min="247" max="16384" width="9.6640625" style="8"/>
  </cols>
  <sheetData>
    <row r="1" spans="1:246" ht="16.5" thickBot="1" x14ac:dyDescent="0.3">
      <c r="A1" s="47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246" ht="16.5" thickBot="1" x14ac:dyDescent="0.3">
      <c r="A2" s="50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46" ht="25.5" customHeight="1" thickBot="1" x14ac:dyDescent="0.25">
      <c r="A3" s="53" t="s">
        <v>63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246" ht="19.5" customHeight="1" thickBot="1" x14ac:dyDescent="0.35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246" ht="32.25" thickBot="1" x14ac:dyDescent="0.25">
      <c r="A5" s="9" t="s">
        <v>59</v>
      </c>
      <c r="B5" s="10" t="s">
        <v>1</v>
      </c>
      <c r="C5" s="11" t="s">
        <v>2</v>
      </c>
      <c r="D5" s="11" t="s">
        <v>3</v>
      </c>
      <c r="E5" s="12" t="s">
        <v>4</v>
      </c>
      <c r="F5" s="13" t="s">
        <v>5</v>
      </c>
      <c r="G5" s="1" t="s">
        <v>60</v>
      </c>
      <c r="H5" s="14" t="s">
        <v>3</v>
      </c>
      <c r="I5" s="14" t="s">
        <v>4</v>
      </c>
      <c r="J5" s="1" t="s">
        <v>5</v>
      </c>
      <c r="K5" s="1" t="s">
        <v>61</v>
      </c>
      <c r="L5" s="1" t="s">
        <v>62</v>
      </c>
      <c r="M5" s="1" t="s">
        <v>67</v>
      </c>
      <c r="N5" s="15" t="s">
        <v>6</v>
      </c>
    </row>
    <row r="6" spans="1:246" x14ac:dyDescent="0.25">
      <c r="A6" s="16">
        <v>1</v>
      </c>
      <c r="B6" s="17" t="s">
        <v>7</v>
      </c>
      <c r="C6" s="18">
        <v>1327</v>
      </c>
      <c r="D6" s="18">
        <v>30068.9</v>
      </c>
      <c r="E6" s="18">
        <v>23483.32</v>
      </c>
      <c r="F6" s="18">
        <v>86656.55</v>
      </c>
      <c r="G6" s="19">
        <v>140208.76999999999</v>
      </c>
      <c r="H6" s="19">
        <v>15757.69</v>
      </c>
      <c r="I6" s="19">
        <v>11725.52</v>
      </c>
      <c r="J6" s="19">
        <v>37988.639999999999</v>
      </c>
      <c r="K6" s="19">
        <v>65471.85</v>
      </c>
      <c r="L6" s="19">
        <v>11203</v>
      </c>
      <c r="M6" s="19">
        <f>K6+L6</f>
        <v>76674.850000000006</v>
      </c>
      <c r="N6" s="20">
        <f>M6/G6</f>
        <v>0.5468620115560533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</row>
    <row r="7" spans="1:246" x14ac:dyDescent="0.25">
      <c r="A7" s="5">
        <v>2</v>
      </c>
      <c r="B7" s="2" t="s">
        <v>8</v>
      </c>
      <c r="C7" s="6">
        <v>526</v>
      </c>
      <c r="D7" s="6">
        <v>9918.6299999999992</v>
      </c>
      <c r="E7" s="6">
        <v>10586.61</v>
      </c>
      <c r="F7" s="6">
        <v>26759.39</v>
      </c>
      <c r="G7" s="3">
        <v>47264.63</v>
      </c>
      <c r="H7" s="3">
        <v>5318.66</v>
      </c>
      <c r="I7" s="3">
        <v>5177.91</v>
      </c>
      <c r="J7" s="3">
        <v>17470.87</v>
      </c>
      <c r="K7" s="3">
        <v>27967.439999999999</v>
      </c>
      <c r="L7" s="3">
        <v>1291.98</v>
      </c>
      <c r="M7" s="3">
        <f t="shared" ref="M7:M18" si="0">K7+L7</f>
        <v>29259.42</v>
      </c>
      <c r="N7" s="4">
        <f t="shared" ref="N7:N58" si="1">M7/G7</f>
        <v>0.61905530626178606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</row>
    <row r="8" spans="1:246" x14ac:dyDescent="0.25">
      <c r="A8" s="5">
        <v>3</v>
      </c>
      <c r="B8" s="2" t="s">
        <v>9</v>
      </c>
      <c r="C8" s="6">
        <v>1110</v>
      </c>
      <c r="D8" s="6">
        <v>12241.63</v>
      </c>
      <c r="E8" s="6">
        <v>14122.5</v>
      </c>
      <c r="F8" s="6">
        <v>62690.62</v>
      </c>
      <c r="G8" s="3">
        <v>89054.75</v>
      </c>
      <c r="H8" s="3">
        <v>9941.4</v>
      </c>
      <c r="I8" s="3">
        <v>9408.86</v>
      </c>
      <c r="J8" s="3">
        <v>24972.16</v>
      </c>
      <c r="K8" s="3">
        <v>44322.42</v>
      </c>
      <c r="L8" s="3">
        <v>5464.7</v>
      </c>
      <c r="M8" s="3">
        <f t="shared" si="0"/>
        <v>49787.119999999995</v>
      </c>
      <c r="N8" s="4">
        <f t="shared" si="1"/>
        <v>0.55906192538859512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</row>
    <row r="9" spans="1:246" x14ac:dyDescent="0.25">
      <c r="A9" s="5">
        <v>4</v>
      </c>
      <c r="B9" s="2" t="s">
        <v>10</v>
      </c>
      <c r="C9" s="6">
        <v>572</v>
      </c>
      <c r="D9" s="6">
        <v>10391.959999999999</v>
      </c>
      <c r="E9" s="6">
        <v>9968.85</v>
      </c>
      <c r="F9" s="6">
        <v>26933.73</v>
      </c>
      <c r="G9" s="3">
        <v>47294.54</v>
      </c>
      <c r="H9" s="3">
        <v>3824.19</v>
      </c>
      <c r="I9" s="3">
        <v>3525.56</v>
      </c>
      <c r="J9" s="3">
        <v>9556.5400000000009</v>
      </c>
      <c r="K9" s="3">
        <v>16906.29</v>
      </c>
      <c r="L9" s="3">
        <v>2076</v>
      </c>
      <c r="M9" s="3">
        <f t="shared" si="0"/>
        <v>18982.29</v>
      </c>
      <c r="N9" s="4">
        <f t="shared" si="1"/>
        <v>0.40136324404466139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</row>
    <row r="10" spans="1:246" x14ac:dyDescent="0.25">
      <c r="A10" s="5">
        <v>5</v>
      </c>
      <c r="B10" s="2" t="s">
        <v>11</v>
      </c>
      <c r="C10" s="6">
        <v>1052</v>
      </c>
      <c r="D10" s="6">
        <v>22336.959999999999</v>
      </c>
      <c r="E10" s="6">
        <v>17641.09</v>
      </c>
      <c r="F10" s="6">
        <v>61504.36</v>
      </c>
      <c r="G10" s="3">
        <v>101482.41</v>
      </c>
      <c r="H10" s="3">
        <v>11911.17</v>
      </c>
      <c r="I10" s="3">
        <v>7482.44</v>
      </c>
      <c r="J10" s="3">
        <v>23154.79</v>
      </c>
      <c r="K10" s="3">
        <v>42548.4</v>
      </c>
      <c r="L10" s="3">
        <v>8042</v>
      </c>
      <c r="M10" s="3">
        <f t="shared" si="0"/>
        <v>50590.400000000001</v>
      </c>
      <c r="N10" s="4">
        <f t="shared" si="1"/>
        <v>0.49851397892501764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</row>
    <row r="11" spans="1:246" x14ac:dyDescent="0.25">
      <c r="A11" s="5">
        <v>6</v>
      </c>
      <c r="B11" s="2" t="s">
        <v>12</v>
      </c>
      <c r="C11" s="6">
        <v>1658</v>
      </c>
      <c r="D11" s="6">
        <v>36493.25</v>
      </c>
      <c r="E11" s="6">
        <v>37144.660000000003</v>
      </c>
      <c r="F11" s="6">
        <v>134505</v>
      </c>
      <c r="G11" s="3">
        <v>208142.91</v>
      </c>
      <c r="H11" s="3">
        <v>17289.939999999999</v>
      </c>
      <c r="I11" s="3">
        <v>17014.14</v>
      </c>
      <c r="J11" s="3">
        <v>59625.47</v>
      </c>
      <c r="K11" s="3">
        <v>93929.55</v>
      </c>
      <c r="L11" s="3">
        <v>10019.67</v>
      </c>
      <c r="M11" s="3">
        <f t="shared" si="0"/>
        <v>103949.22</v>
      </c>
      <c r="N11" s="4">
        <f t="shared" si="1"/>
        <v>0.49941273522119972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</row>
    <row r="12" spans="1:246" x14ac:dyDescent="0.25">
      <c r="A12" s="5">
        <v>7</v>
      </c>
      <c r="B12" s="2" t="s">
        <v>13</v>
      </c>
      <c r="C12" s="6">
        <v>1170</v>
      </c>
      <c r="D12" s="6">
        <v>35324.589999999997</v>
      </c>
      <c r="E12" s="6">
        <v>18831.41</v>
      </c>
      <c r="F12" s="6">
        <v>74909</v>
      </c>
      <c r="G12" s="3">
        <v>129065</v>
      </c>
      <c r="H12" s="3">
        <v>11631.62</v>
      </c>
      <c r="I12" s="3">
        <v>7566.23</v>
      </c>
      <c r="J12" s="3">
        <v>26858.27</v>
      </c>
      <c r="K12" s="3">
        <v>46056.12</v>
      </c>
      <c r="L12" s="3">
        <v>9693.56</v>
      </c>
      <c r="M12" s="3">
        <f t="shared" si="0"/>
        <v>55749.68</v>
      </c>
      <c r="N12" s="4">
        <f t="shared" si="1"/>
        <v>0.43195041258280714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</row>
    <row r="13" spans="1:246" ht="16.5" thickBot="1" x14ac:dyDescent="0.3">
      <c r="A13" s="21">
        <v>8</v>
      </c>
      <c r="B13" s="22" t="s">
        <v>14</v>
      </c>
      <c r="C13" s="23">
        <v>2335</v>
      </c>
      <c r="D13" s="23">
        <v>65946.7</v>
      </c>
      <c r="E13" s="23">
        <v>73000.2</v>
      </c>
      <c r="F13" s="23">
        <v>223837.23</v>
      </c>
      <c r="G13" s="24">
        <v>362784.13</v>
      </c>
      <c r="H13" s="24">
        <v>21617.53</v>
      </c>
      <c r="I13" s="24">
        <v>28838.69</v>
      </c>
      <c r="J13" s="24">
        <v>91558.28</v>
      </c>
      <c r="K13" s="24">
        <v>142014.5</v>
      </c>
      <c r="L13" s="24">
        <v>20749.18</v>
      </c>
      <c r="M13" s="24">
        <f t="shared" si="0"/>
        <v>162763.68</v>
      </c>
      <c r="N13" s="25">
        <f t="shared" si="1"/>
        <v>0.44865159895500389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</row>
    <row r="14" spans="1:246" s="31" customFormat="1" ht="16.5" thickBot="1" x14ac:dyDescent="0.3">
      <c r="A14" s="26"/>
      <c r="B14" s="27" t="s">
        <v>15</v>
      </c>
      <c r="C14" s="28">
        <v>9750</v>
      </c>
      <c r="D14" s="28">
        <v>222722.62</v>
      </c>
      <c r="E14" s="28">
        <v>204778.64</v>
      </c>
      <c r="F14" s="28">
        <v>697795.88</v>
      </c>
      <c r="G14" s="29">
        <f>SUM(G6:G13)</f>
        <v>1125297.1400000001</v>
      </c>
      <c r="H14" s="29">
        <f t="shared" ref="H14:M14" si="2">SUM(H6:H13)</f>
        <v>97292.2</v>
      </c>
      <c r="I14" s="29">
        <f t="shared" si="2"/>
        <v>90739.35</v>
      </c>
      <c r="J14" s="29">
        <f t="shared" si="2"/>
        <v>291185.02</v>
      </c>
      <c r="K14" s="29">
        <f t="shared" si="2"/>
        <v>479216.57</v>
      </c>
      <c r="L14" s="29">
        <f t="shared" si="2"/>
        <v>68540.09</v>
      </c>
      <c r="M14" s="29">
        <f t="shared" si="2"/>
        <v>547756.66</v>
      </c>
      <c r="N14" s="30">
        <f t="shared" si="1"/>
        <v>0.48676624202563951</v>
      </c>
    </row>
    <row r="15" spans="1:246" x14ac:dyDescent="0.25">
      <c r="A15" s="16">
        <v>9</v>
      </c>
      <c r="B15" s="17" t="s">
        <v>16</v>
      </c>
      <c r="C15" s="18">
        <v>134</v>
      </c>
      <c r="D15" s="18">
        <v>229.26</v>
      </c>
      <c r="E15" s="18">
        <v>686.85</v>
      </c>
      <c r="F15" s="18">
        <v>4698.01</v>
      </c>
      <c r="G15" s="19">
        <v>5614.12</v>
      </c>
      <c r="H15" s="19">
        <v>92.14</v>
      </c>
      <c r="I15" s="19">
        <v>696.03</v>
      </c>
      <c r="J15" s="19">
        <v>5484.98</v>
      </c>
      <c r="K15" s="19">
        <v>6273.15</v>
      </c>
      <c r="L15" s="19">
        <v>245.5</v>
      </c>
      <c r="M15" s="19">
        <f t="shared" si="0"/>
        <v>6518.65</v>
      </c>
      <c r="N15" s="20">
        <f t="shared" si="1"/>
        <v>1.1611169693558385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</row>
    <row r="16" spans="1:246" x14ac:dyDescent="0.25">
      <c r="A16" s="5">
        <v>10</v>
      </c>
      <c r="B16" s="2" t="s">
        <v>17</v>
      </c>
      <c r="C16" s="6">
        <v>220</v>
      </c>
      <c r="D16" s="6">
        <v>1936.63</v>
      </c>
      <c r="E16" s="6">
        <v>1808.79</v>
      </c>
      <c r="F16" s="6">
        <v>16162.36</v>
      </c>
      <c r="G16" s="3">
        <v>19907.78</v>
      </c>
      <c r="H16" s="3">
        <v>1032.69</v>
      </c>
      <c r="I16" s="3">
        <v>804.76</v>
      </c>
      <c r="J16" s="3">
        <v>7150.68</v>
      </c>
      <c r="K16" s="3">
        <v>8988.1299999999992</v>
      </c>
      <c r="L16" s="3">
        <v>3093</v>
      </c>
      <c r="M16" s="3">
        <f t="shared" si="0"/>
        <v>12081.13</v>
      </c>
      <c r="N16" s="4">
        <f t="shared" si="1"/>
        <v>0.60685470705422706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</row>
    <row r="17" spans="1:246" x14ac:dyDescent="0.25">
      <c r="A17" s="5">
        <v>11</v>
      </c>
      <c r="B17" s="2" t="s">
        <v>18</v>
      </c>
      <c r="C17" s="6">
        <v>233</v>
      </c>
      <c r="D17" s="6">
        <v>2789.02</v>
      </c>
      <c r="E17" s="6">
        <v>1189.1500000000001</v>
      </c>
      <c r="F17" s="6">
        <v>9712.73</v>
      </c>
      <c r="G17" s="3">
        <v>13690.9</v>
      </c>
      <c r="H17" s="3">
        <v>1651.29</v>
      </c>
      <c r="I17" s="3">
        <v>865.4</v>
      </c>
      <c r="J17" s="3">
        <v>4419.51</v>
      </c>
      <c r="K17" s="3">
        <v>6936.2</v>
      </c>
      <c r="L17" s="3">
        <v>0</v>
      </c>
      <c r="M17" s="3">
        <f t="shared" si="0"/>
        <v>6936.2</v>
      </c>
      <c r="N17" s="4">
        <f t="shared" si="1"/>
        <v>0.50662849045716496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</row>
    <row r="18" spans="1:246" ht="16.5" thickBot="1" x14ac:dyDescent="0.3">
      <c r="A18" s="21">
        <v>12</v>
      </c>
      <c r="B18" s="22" t="s">
        <v>19</v>
      </c>
      <c r="C18" s="23">
        <v>300</v>
      </c>
      <c r="D18" s="23">
        <v>3537.38</v>
      </c>
      <c r="E18" s="23">
        <v>2579.77</v>
      </c>
      <c r="F18" s="23">
        <v>11603.07</v>
      </c>
      <c r="G18" s="24">
        <v>17720.22</v>
      </c>
      <c r="H18" s="24">
        <v>1631.93</v>
      </c>
      <c r="I18" s="24">
        <v>1462.26</v>
      </c>
      <c r="J18" s="24">
        <v>5301.84</v>
      </c>
      <c r="K18" s="24">
        <v>8396.0300000000007</v>
      </c>
      <c r="L18" s="24">
        <v>417.56</v>
      </c>
      <c r="M18" s="24">
        <f t="shared" si="0"/>
        <v>8813.59</v>
      </c>
      <c r="N18" s="25">
        <f t="shared" si="1"/>
        <v>0.4973747504263491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</row>
    <row r="19" spans="1:246" s="31" customFormat="1" ht="16.5" thickBot="1" x14ac:dyDescent="0.3">
      <c r="A19" s="26"/>
      <c r="B19" s="27" t="s">
        <v>20</v>
      </c>
      <c r="C19" s="28">
        <v>887</v>
      </c>
      <c r="D19" s="28">
        <v>8492.2900000000009</v>
      </c>
      <c r="E19" s="28">
        <v>6264.56</v>
      </c>
      <c r="F19" s="28">
        <v>42176.17</v>
      </c>
      <c r="G19" s="29">
        <f>SUM(G15:G18)</f>
        <v>56933.02</v>
      </c>
      <c r="H19" s="29">
        <f t="shared" ref="H19:M19" si="3">SUM(H15:H18)</f>
        <v>4408.05</v>
      </c>
      <c r="I19" s="29">
        <f t="shared" si="3"/>
        <v>3828.45</v>
      </c>
      <c r="J19" s="29">
        <f t="shared" si="3"/>
        <v>22357.01</v>
      </c>
      <c r="K19" s="29">
        <f t="shared" si="3"/>
        <v>30593.510000000002</v>
      </c>
      <c r="L19" s="29">
        <f t="shared" si="3"/>
        <v>3756.06</v>
      </c>
      <c r="M19" s="29">
        <f t="shared" si="3"/>
        <v>34349.57</v>
      </c>
      <c r="N19" s="30">
        <f t="shared" si="1"/>
        <v>0.60333300429170988</v>
      </c>
    </row>
    <row r="20" spans="1:246" s="31" customFormat="1" ht="16.5" thickBot="1" x14ac:dyDescent="0.3">
      <c r="A20" s="32"/>
      <c r="B20" s="33" t="s">
        <v>21</v>
      </c>
      <c r="C20" s="34">
        <v>10637</v>
      </c>
      <c r="D20" s="34">
        <v>231214.91</v>
      </c>
      <c r="E20" s="34">
        <v>211043.20000000001</v>
      </c>
      <c r="F20" s="34">
        <v>739972.05</v>
      </c>
      <c r="G20" s="35">
        <f>G14+G19</f>
        <v>1182230.1600000001</v>
      </c>
      <c r="H20" s="35">
        <f t="shared" ref="H20:M20" si="4">H14+H19</f>
        <v>101700.25</v>
      </c>
      <c r="I20" s="35">
        <f t="shared" si="4"/>
        <v>94567.8</v>
      </c>
      <c r="J20" s="35">
        <f t="shared" si="4"/>
        <v>313542.03000000003</v>
      </c>
      <c r="K20" s="35">
        <f t="shared" si="4"/>
        <v>509810.08</v>
      </c>
      <c r="L20" s="35">
        <f t="shared" si="4"/>
        <v>72296.149999999994</v>
      </c>
      <c r="M20" s="35">
        <f t="shared" si="4"/>
        <v>582106.23</v>
      </c>
      <c r="N20" s="36">
        <f t="shared" si="1"/>
        <v>0.49237978330716914</v>
      </c>
    </row>
    <row r="21" spans="1:246" s="37" customFormat="1" x14ac:dyDescent="0.25">
      <c r="A21" s="16">
        <v>13</v>
      </c>
      <c r="B21" s="17" t="s">
        <v>22</v>
      </c>
      <c r="C21" s="18">
        <v>475</v>
      </c>
      <c r="D21" s="18">
        <v>1204.8699999999999</v>
      </c>
      <c r="E21" s="18">
        <v>4724.88</v>
      </c>
      <c r="F21" s="18">
        <v>49620.41</v>
      </c>
      <c r="G21" s="19">
        <v>55550.16</v>
      </c>
      <c r="H21" s="19">
        <v>1384.94</v>
      </c>
      <c r="I21" s="19">
        <v>6217.81</v>
      </c>
      <c r="J21" s="19">
        <v>33376.85</v>
      </c>
      <c r="K21" s="19">
        <v>40979.599999999999</v>
      </c>
      <c r="L21" s="19">
        <v>0</v>
      </c>
      <c r="M21" s="19">
        <f t="shared" ref="M21:M56" si="5">K21+L21</f>
        <v>40979.599999999999</v>
      </c>
      <c r="N21" s="20">
        <f t="shared" si="1"/>
        <v>0.73770444585578143</v>
      </c>
    </row>
    <row r="22" spans="1:246" s="37" customFormat="1" x14ac:dyDescent="0.25">
      <c r="A22" s="5">
        <v>14</v>
      </c>
      <c r="B22" s="2" t="s">
        <v>23</v>
      </c>
      <c r="C22" s="6">
        <v>549</v>
      </c>
      <c r="D22" s="6">
        <v>190.07</v>
      </c>
      <c r="E22" s="6">
        <v>894.68</v>
      </c>
      <c r="F22" s="6">
        <v>6393.69</v>
      </c>
      <c r="G22" s="3">
        <v>7478.44</v>
      </c>
      <c r="H22" s="3">
        <v>1363.04</v>
      </c>
      <c r="I22" s="3">
        <v>3224.1</v>
      </c>
      <c r="J22" s="3">
        <v>4081.82</v>
      </c>
      <c r="K22" s="3">
        <v>8668.9599999999991</v>
      </c>
      <c r="L22" s="3">
        <v>0</v>
      </c>
      <c r="M22" s="3">
        <f t="shared" si="5"/>
        <v>8668.9599999999991</v>
      </c>
      <c r="N22" s="4">
        <f t="shared" si="1"/>
        <v>1.1591936286177331</v>
      </c>
    </row>
    <row r="23" spans="1:246" s="37" customFormat="1" x14ac:dyDescent="0.25">
      <c r="A23" s="5">
        <v>15</v>
      </c>
      <c r="B23" s="2" t="s">
        <v>24</v>
      </c>
      <c r="C23" s="6">
        <v>29</v>
      </c>
      <c r="D23" s="6">
        <v>145.13999999999999</v>
      </c>
      <c r="E23" s="6">
        <v>130.55000000000001</v>
      </c>
      <c r="F23" s="6">
        <v>4202.3500000000004</v>
      </c>
      <c r="G23" s="3">
        <v>4478.04</v>
      </c>
      <c r="H23" s="3">
        <v>135.29</v>
      </c>
      <c r="I23" s="3">
        <v>78.790000000000006</v>
      </c>
      <c r="J23" s="3">
        <v>3365.38</v>
      </c>
      <c r="K23" s="3">
        <v>3579.46</v>
      </c>
      <c r="L23" s="3">
        <v>0</v>
      </c>
      <c r="M23" s="3">
        <f t="shared" si="5"/>
        <v>3579.46</v>
      </c>
      <c r="N23" s="4">
        <f t="shared" si="1"/>
        <v>0.79933631678144901</v>
      </c>
    </row>
    <row r="24" spans="1:246" s="37" customFormat="1" x14ac:dyDescent="0.25">
      <c r="A24" s="5">
        <v>16</v>
      </c>
      <c r="B24" s="2" t="s">
        <v>25</v>
      </c>
      <c r="C24" s="6">
        <v>878</v>
      </c>
      <c r="D24" s="6">
        <v>6576.06</v>
      </c>
      <c r="E24" s="6">
        <v>16851.349999999999</v>
      </c>
      <c r="F24" s="6">
        <v>131127.76</v>
      </c>
      <c r="G24" s="3">
        <v>154555.17000000001</v>
      </c>
      <c r="H24" s="3">
        <v>11392.56</v>
      </c>
      <c r="I24" s="3">
        <v>17750.07</v>
      </c>
      <c r="J24" s="3">
        <v>137166.19</v>
      </c>
      <c r="K24" s="3">
        <v>166308.82</v>
      </c>
      <c r="L24" s="3">
        <v>0</v>
      </c>
      <c r="M24" s="3">
        <f t="shared" si="5"/>
        <v>166308.82</v>
      </c>
      <c r="N24" s="4">
        <f t="shared" si="1"/>
        <v>1.0760482486609797</v>
      </c>
    </row>
    <row r="25" spans="1:246" s="37" customFormat="1" x14ac:dyDescent="0.25">
      <c r="A25" s="5">
        <v>17</v>
      </c>
      <c r="B25" s="2" t="s">
        <v>26</v>
      </c>
      <c r="C25" s="6">
        <v>408</v>
      </c>
      <c r="D25" s="6">
        <v>1082.3599999999999</v>
      </c>
      <c r="E25" s="6">
        <v>5391.96</v>
      </c>
      <c r="F25" s="6">
        <v>89536.76</v>
      </c>
      <c r="G25" s="3">
        <v>96011.08</v>
      </c>
      <c r="H25" s="3">
        <v>237.43</v>
      </c>
      <c r="I25" s="3">
        <v>4122.4799999999996</v>
      </c>
      <c r="J25" s="3">
        <v>60838.42</v>
      </c>
      <c r="K25" s="3">
        <v>65198.33</v>
      </c>
      <c r="L25" s="3">
        <v>0</v>
      </c>
      <c r="M25" s="3">
        <f t="shared" si="5"/>
        <v>65198.33</v>
      </c>
      <c r="N25" s="4">
        <f t="shared" si="1"/>
        <v>0.67907089473423277</v>
      </c>
    </row>
    <row r="26" spans="1:246" s="37" customFormat="1" x14ac:dyDescent="0.25">
      <c r="A26" s="5">
        <v>18</v>
      </c>
      <c r="B26" s="2" t="s">
        <v>27</v>
      </c>
      <c r="C26" s="6">
        <v>119</v>
      </c>
      <c r="D26" s="6">
        <v>407.15</v>
      </c>
      <c r="E26" s="6">
        <v>1142.8699999999999</v>
      </c>
      <c r="F26" s="6">
        <v>13534.33</v>
      </c>
      <c r="G26" s="3">
        <v>15084.35</v>
      </c>
      <c r="H26" s="3">
        <v>270.41000000000003</v>
      </c>
      <c r="I26" s="3">
        <v>463.9</v>
      </c>
      <c r="J26" s="3">
        <v>4623.92</v>
      </c>
      <c r="K26" s="3">
        <v>5358.23</v>
      </c>
      <c r="L26" s="3">
        <v>2198.65</v>
      </c>
      <c r="M26" s="3">
        <f t="shared" si="5"/>
        <v>7556.8799999999992</v>
      </c>
      <c r="N26" s="4">
        <f t="shared" si="1"/>
        <v>0.50097485141885456</v>
      </c>
    </row>
    <row r="27" spans="1:246" s="37" customFormat="1" x14ac:dyDescent="0.25">
      <c r="A27" s="5">
        <v>19</v>
      </c>
      <c r="B27" s="2" t="s">
        <v>28</v>
      </c>
      <c r="C27" s="6">
        <v>171</v>
      </c>
      <c r="D27" s="6">
        <v>316.66000000000003</v>
      </c>
      <c r="E27" s="6">
        <v>856</v>
      </c>
      <c r="F27" s="6">
        <v>17538.27</v>
      </c>
      <c r="G27" s="3">
        <v>18710.93</v>
      </c>
      <c r="H27" s="3">
        <v>5470.67</v>
      </c>
      <c r="I27" s="3">
        <v>1255.8</v>
      </c>
      <c r="J27" s="3">
        <v>11633.63</v>
      </c>
      <c r="K27" s="3">
        <v>18360.099999999999</v>
      </c>
      <c r="L27" s="3">
        <v>0</v>
      </c>
      <c r="M27" s="3">
        <f t="shared" si="5"/>
        <v>18360.099999999999</v>
      </c>
      <c r="N27" s="4">
        <f t="shared" si="1"/>
        <v>0.98124999665970625</v>
      </c>
    </row>
    <row r="28" spans="1:246" s="37" customFormat="1" x14ac:dyDescent="0.25">
      <c r="A28" s="5">
        <v>20</v>
      </c>
      <c r="B28" s="2" t="s">
        <v>29</v>
      </c>
      <c r="C28" s="6">
        <v>16</v>
      </c>
      <c r="D28" s="6">
        <v>0</v>
      </c>
      <c r="E28" s="6">
        <v>138.84</v>
      </c>
      <c r="F28" s="6">
        <v>1016.71</v>
      </c>
      <c r="G28" s="3">
        <v>1155.55</v>
      </c>
      <c r="H28" s="3">
        <v>0</v>
      </c>
      <c r="I28" s="3">
        <v>49.29</v>
      </c>
      <c r="J28" s="3">
        <v>699.55</v>
      </c>
      <c r="K28" s="3">
        <v>748.84</v>
      </c>
      <c r="L28" s="3">
        <v>0</v>
      </c>
      <c r="M28" s="3">
        <f t="shared" si="5"/>
        <v>748.84</v>
      </c>
      <c r="N28" s="4">
        <f t="shared" si="1"/>
        <v>0.64803773095062966</v>
      </c>
    </row>
    <row r="29" spans="1:246" s="37" customFormat="1" x14ac:dyDescent="0.25">
      <c r="A29" s="5">
        <v>21</v>
      </c>
      <c r="B29" s="2" t="s">
        <v>30</v>
      </c>
      <c r="C29" s="6">
        <v>11</v>
      </c>
      <c r="D29" s="6">
        <v>0</v>
      </c>
      <c r="E29" s="6">
        <v>0</v>
      </c>
      <c r="F29" s="6">
        <v>793</v>
      </c>
      <c r="G29" s="3">
        <v>793</v>
      </c>
      <c r="H29" s="3">
        <v>0</v>
      </c>
      <c r="I29" s="3">
        <v>0</v>
      </c>
      <c r="J29" s="3">
        <v>291.33999999999997</v>
      </c>
      <c r="K29" s="3">
        <v>291.33999999999997</v>
      </c>
      <c r="L29" s="3">
        <v>0</v>
      </c>
      <c r="M29" s="3">
        <f t="shared" si="5"/>
        <v>291.33999999999997</v>
      </c>
      <c r="N29" s="4">
        <f t="shared" si="1"/>
        <v>0.36738965952080704</v>
      </c>
    </row>
    <row r="30" spans="1:246" s="37" customFormat="1" x14ac:dyDescent="0.25">
      <c r="A30" s="5">
        <v>22</v>
      </c>
      <c r="B30" s="2" t="s">
        <v>31</v>
      </c>
      <c r="C30" s="6">
        <v>121</v>
      </c>
      <c r="D30" s="6">
        <v>1110.6099999999999</v>
      </c>
      <c r="E30" s="6">
        <v>323.64</v>
      </c>
      <c r="F30" s="6">
        <v>16955.52</v>
      </c>
      <c r="G30" s="3">
        <v>18389.77</v>
      </c>
      <c r="H30" s="3">
        <v>1112.54</v>
      </c>
      <c r="I30" s="3">
        <v>9.34</v>
      </c>
      <c r="J30" s="3">
        <v>12812.96</v>
      </c>
      <c r="K30" s="3">
        <v>13934.84</v>
      </c>
      <c r="L30" s="3">
        <v>0</v>
      </c>
      <c r="M30" s="3">
        <f t="shared" si="5"/>
        <v>13934.84</v>
      </c>
      <c r="N30" s="4">
        <f t="shared" si="1"/>
        <v>0.75774955314829928</v>
      </c>
    </row>
    <row r="31" spans="1:246" s="37" customFormat="1" x14ac:dyDescent="0.25">
      <c r="A31" s="5">
        <v>23</v>
      </c>
      <c r="B31" s="2" t="s">
        <v>32</v>
      </c>
      <c r="C31" s="6">
        <v>11</v>
      </c>
      <c r="D31" s="6">
        <v>0</v>
      </c>
      <c r="E31" s="6">
        <v>0</v>
      </c>
      <c r="F31" s="6">
        <v>1186.74</v>
      </c>
      <c r="G31" s="3">
        <v>1186.74</v>
      </c>
      <c r="H31" s="3">
        <v>0</v>
      </c>
      <c r="I31" s="3">
        <v>0</v>
      </c>
      <c r="J31" s="3">
        <v>553.91</v>
      </c>
      <c r="K31" s="3">
        <v>553.91</v>
      </c>
      <c r="L31" s="3">
        <v>0</v>
      </c>
      <c r="M31" s="3">
        <f t="shared" si="5"/>
        <v>553.91</v>
      </c>
      <c r="N31" s="4">
        <f t="shared" si="1"/>
        <v>0.46674924583312266</v>
      </c>
    </row>
    <row r="32" spans="1:246" s="37" customFormat="1" x14ac:dyDescent="0.25">
      <c r="A32" s="5">
        <v>24</v>
      </c>
      <c r="B32" s="2" t="s">
        <v>33</v>
      </c>
      <c r="C32" s="6">
        <v>83</v>
      </c>
      <c r="D32" s="6">
        <v>941.48</v>
      </c>
      <c r="E32" s="6">
        <v>480.57</v>
      </c>
      <c r="F32" s="6">
        <v>16171.17</v>
      </c>
      <c r="G32" s="3">
        <v>17593.22</v>
      </c>
      <c r="H32" s="3">
        <v>392.32</v>
      </c>
      <c r="I32" s="3">
        <v>150.15</v>
      </c>
      <c r="J32" s="3">
        <v>9853.83</v>
      </c>
      <c r="K32" s="3">
        <v>10396.299999999999</v>
      </c>
      <c r="L32" s="3">
        <v>0</v>
      </c>
      <c r="M32" s="3">
        <f t="shared" si="5"/>
        <v>10396.299999999999</v>
      </c>
      <c r="N32" s="4">
        <f t="shared" si="1"/>
        <v>0.59092650464212915</v>
      </c>
    </row>
    <row r="33" spans="1:14" s="37" customFormat="1" x14ac:dyDescent="0.25">
      <c r="A33" s="5">
        <v>25</v>
      </c>
      <c r="B33" s="2" t="s">
        <v>34</v>
      </c>
      <c r="C33" s="6">
        <v>46</v>
      </c>
      <c r="D33" s="6">
        <v>7.82</v>
      </c>
      <c r="E33" s="6">
        <v>196.19</v>
      </c>
      <c r="F33" s="6">
        <v>1789.06</v>
      </c>
      <c r="G33" s="3">
        <v>1993.07</v>
      </c>
      <c r="H33" s="3">
        <v>17.100000000000001</v>
      </c>
      <c r="I33" s="3">
        <v>289.76</v>
      </c>
      <c r="J33" s="3">
        <v>1164.21</v>
      </c>
      <c r="K33" s="3">
        <v>1471.07</v>
      </c>
      <c r="L33" s="3">
        <v>0</v>
      </c>
      <c r="M33" s="3">
        <f t="shared" si="5"/>
        <v>1471.07</v>
      </c>
      <c r="N33" s="4">
        <f t="shared" si="1"/>
        <v>0.73809249047951153</v>
      </c>
    </row>
    <row r="34" spans="1:14" s="37" customFormat="1" x14ac:dyDescent="0.25">
      <c r="A34" s="5">
        <v>26</v>
      </c>
      <c r="B34" s="2" t="s">
        <v>35</v>
      </c>
      <c r="C34" s="6">
        <v>16</v>
      </c>
      <c r="D34" s="6">
        <v>0</v>
      </c>
      <c r="E34" s="6">
        <v>23.58</v>
      </c>
      <c r="F34" s="6">
        <v>94.22</v>
      </c>
      <c r="G34" s="3">
        <v>117.8</v>
      </c>
      <c r="H34" s="3">
        <v>0</v>
      </c>
      <c r="I34" s="3">
        <v>11.32</v>
      </c>
      <c r="J34" s="3">
        <v>263.2</v>
      </c>
      <c r="K34" s="3">
        <v>274.52</v>
      </c>
      <c r="L34" s="3">
        <v>0</v>
      </c>
      <c r="M34" s="3">
        <f t="shared" si="5"/>
        <v>274.52</v>
      </c>
      <c r="N34" s="4">
        <f t="shared" si="1"/>
        <v>2.3303904923599319</v>
      </c>
    </row>
    <row r="35" spans="1:14" s="37" customFormat="1" ht="16.5" thickBot="1" x14ac:dyDescent="0.3">
      <c r="A35" s="21">
        <v>27</v>
      </c>
      <c r="B35" s="22" t="s">
        <v>36</v>
      </c>
      <c r="C35" s="23">
        <v>24</v>
      </c>
      <c r="D35" s="23">
        <v>19.78</v>
      </c>
      <c r="E35" s="23">
        <v>0</v>
      </c>
      <c r="F35" s="23">
        <v>3533.63</v>
      </c>
      <c r="G35" s="24">
        <v>3553.41</v>
      </c>
      <c r="H35" s="24">
        <v>5.88</v>
      </c>
      <c r="I35" s="24">
        <v>0</v>
      </c>
      <c r="J35" s="24">
        <v>2266.4299999999998</v>
      </c>
      <c r="K35" s="24">
        <v>2272.31</v>
      </c>
      <c r="L35" s="24">
        <v>950.01</v>
      </c>
      <c r="M35" s="24">
        <f t="shared" si="5"/>
        <v>3222.3199999999997</v>
      </c>
      <c r="N35" s="25">
        <f t="shared" si="1"/>
        <v>0.90682471203716986</v>
      </c>
    </row>
    <row r="36" spans="1:14" s="38" customFormat="1" ht="16.5" thickBot="1" x14ac:dyDescent="0.3">
      <c r="A36" s="26"/>
      <c r="B36" s="27" t="s">
        <v>37</v>
      </c>
      <c r="C36" s="28">
        <v>2957</v>
      </c>
      <c r="D36" s="28">
        <v>12002</v>
      </c>
      <c r="E36" s="28">
        <v>31155.11</v>
      </c>
      <c r="F36" s="28">
        <v>353493.62</v>
      </c>
      <c r="G36" s="29">
        <f>SUM(G21:G35)</f>
        <v>396650.72999999992</v>
      </c>
      <c r="H36" s="29">
        <f t="shared" ref="H36:L36" si="6">SUM(H21:H35)</f>
        <v>21782.18</v>
      </c>
      <c r="I36" s="29">
        <f t="shared" si="6"/>
        <v>33622.810000000005</v>
      </c>
      <c r="J36" s="29">
        <f t="shared" si="6"/>
        <v>282991.64</v>
      </c>
      <c r="K36" s="29">
        <f t="shared" si="6"/>
        <v>338396.63</v>
      </c>
      <c r="L36" s="29">
        <f t="shared" si="6"/>
        <v>3148.66</v>
      </c>
      <c r="M36" s="29">
        <f t="shared" si="5"/>
        <v>341545.29</v>
      </c>
      <c r="N36" s="30">
        <f t="shared" si="1"/>
        <v>0.8610731410982152</v>
      </c>
    </row>
    <row r="37" spans="1:14" s="38" customFormat="1" ht="16.5" thickBot="1" x14ac:dyDescent="0.3">
      <c r="A37" s="32"/>
      <c r="B37" s="33" t="s">
        <v>38</v>
      </c>
      <c r="C37" s="34">
        <v>13594</v>
      </c>
      <c r="D37" s="34">
        <v>243216.91</v>
      </c>
      <c r="E37" s="34">
        <v>242198.31</v>
      </c>
      <c r="F37" s="34">
        <v>1093465.67</v>
      </c>
      <c r="G37" s="35">
        <f>G20+G36</f>
        <v>1578880.8900000001</v>
      </c>
      <c r="H37" s="35">
        <f t="shared" ref="H37:L37" si="7">H20+H36</f>
        <v>123482.43</v>
      </c>
      <c r="I37" s="35">
        <f t="shared" si="7"/>
        <v>128190.61000000002</v>
      </c>
      <c r="J37" s="35">
        <f t="shared" si="7"/>
        <v>596533.67000000004</v>
      </c>
      <c r="K37" s="35">
        <f t="shared" si="7"/>
        <v>848206.71</v>
      </c>
      <c r="L37" s="35">
        <f t="shared" si="7"/>
        <v>75444.81</v>
      </c>
      <c r="M37" s="35">
        <f t="shared" si="5"/>
        <v>923651.52</v>
      </c>
      <c r="N37" s="36">
        <f t="shared" si="1"/>
        <v>0.58500392642031407</v>
      </c>
    </row>
    <row r="38" spans="1:14" s="37" customFormat="1" x14ac:dyDescent="0.25">
      <c r="A38" s="16">
        <v>28</v>
      </c>
      <c r="B38" s="17" t="s">
        <v>64</v>
      </c>
      <c r="C38" s="18">
        <v>1362</v>
      </c>
      <c r="D38" s="18">
        <v>23924.01</v>
      </c>
      <c r="E38" s="18">
        <v>7077.9</v>
      </c>
      <c r="F38" s="18">
        <v>5043.22</v>
      </c>
      <c r="G38" s="19">
        <v>36045.129999999997</v>
      </c>
      <c r="H38" s="19">
        <v>19688.849999999999</v>
      </c>
      <c r="I38" s="19">
        <v>4625.2299999999996</v>
      </c>
      <c r="J38" s="19">
        <v>1328</v>
      </c>
      <c r="K38" s="19">
        <v>25642.080000000002</v>
      </c>
      <c r="L38" s="19">
        <v>0</v>
      </c>
      <c r="M38" s="19">
        <f t="shared" si="5"/>
        <v>25642.080000000002</v>
      </c>
      <c r="N38" s="20">
        <f t="shared" si="1"/>
        <v>0.71138819585336499</v>
      </c>
    </row>
    <row r="39" spans="1:14" s="37" customFormat="1" x14ac:dyDescent="0.25">
      <c r="A39" s="5">
        <v>29</v>
      </c>
      <c r="B39" s="2" t="s">
        <v>65</v>
      </c>
      <c r="C39" s="6">
        <v>2014</v>
      </c>
      <c r="D39" s="6">
        <v>47843.33</v>
      </c>
      <c r="E39" s="6">
        <v>7531.02</v>
      </c>
      <c r="F39" s="6">
        <v>7365.14</v>
      </c>
      <c r="G39" s="3">
        <v>62739.49</v>
      </c>
      <c r="H39" s="3">
        <v>22214.1</v>
      </c>
      <c r="I39" s="3">
        <v>3570</v>
      </c>
      <c r="J39" s="3">
        <v>3983.65</v>
      </c>
      <c r="K39" s="3">
        <v>29767.75</v>
      </c>
      <c r="L39" s="3">
        <v>0</v>
      </c>
      <c r="M39" s="3">
        <f t="shared" si="5"/>
        <v>29767.75</v>
      </c>
      <c r="N39" s="4">
        <f t="shared" si="1"/>
        <v>0.4744659224995294</v>
      </c>
    </row>
    <row r="40" spans="1:14" s="37" customFormat="1" ht="16.5" thickBot="1" x14ac:dyDescent="0.3">
      <c r="A40" s="21">
        <v>30</v>
      </c>
      <c r="B40" s="22" t="s">
        <v>39</v>
      </c>
      <c r="C40" s="23">
        <v>960</v>
      </c>
      <c r="D40" s="23">
        <v>16013.9</v>
      </c>
      <c r="E40" s="23">
        <v>5832.93</v>
      </c>
      <c r="F40" s="23">
        <v>4628.47</v>
      </c>
      <c r="G40" s="24">
        <v>26475.3</v>
      </c>
      <c r="H40" s="24">
        <v>12348.69</v>
      </c>
      <c r="I40" s="24">
        <v>6113.33</v>
      </c>
      <c r="J40" s="24">
        <v>1287.51</v>
      </c>
      <c r="K40" s="24">
        <v>19749.53</v>
      </c>
      <c r="L40" s="24">
        <v>0</v>
      </c>
      <c r="M40" s="24">
        <f t="shared" si="5"/>
        <v>19749.53</v>
      </c>
      <c r="N40" s="25">
        <f t="shared" si="1"/>
        <v>0.74596057457328147</v>
      </c>
    </row>
    <row r="41" spans="1:14" s="38" customFormat="1" ht="16.5" thickBot="1" x14ac:dyDescent="0.3">
      <c r="A41" s="39"/>
      <c r="B41" s="40" t="s">
        <v>40</v>
      </c>
      <c r="C41" s="41">
        <v>4336</v>
      </c>
      <c r="D41" s="41">
        <v>87781.24</v>
      </c>
      <c r="E41" s="41">
        <v>20441.849999999999</v>
      </c>
      <c r="F41" s="41">
        <v>17036.830000000002</v>
      </c>
      <c r="G41" s="42">
        <f>SUM(G38:G40)</f>
        <v>125259.92</v>
      </c>
      <c r="H41" s="42">
        <f t="shared" ref="H41:L41" si="8">SUM(H38:H40)</f>
        <v>54251.64</v>
      </c>
      <c r="I41" s="42">
        <f t="shared" si="8"/>
        <v>14308.56</v>
      </c>
      <c r="J41" s="42">
        <f t="shared" si="8"/>
        <v>6599.16</v>
      </c>
      <c r="K41" s="42">
        <f t="shared" si="8"/>
        <v>75159.360000000001</v>
      </c>
      <c r="L41" s="42">
        <f t="shared" si="8"/>
        <v>0</v>
      </c>
      <c r="M41" s="42">
        <f t="shared" si="5"/>
        <v>75159.360000000001</v>
      </c>
      <c r="N41" s="43">
        <f t="shared" si="1"/>
        <v>0.60002720742596671</v>
      </c>
    </row>
    <row r="42" spans="1:14" s="38" customFormat="1" ht="16.5" thickBot="1" x14ac:dyDescent="0.3">
      <c r="A42" s="26"/>
      <c r="B42" s="27" t="s">
        <v>41</v>
      </c>
      <c r="C42" s="28">
        <v>17930</v>
      </c>
      <c r="D42" s="28">
        <v>330998.15000000002</v>
      </c>
      <c r="E42" s="28">
        <v>262640.15999999997</v>
      </c>
      <c r="F42" s="28">
        <v>1110502.5</v>
      </c>
      <c r="G42" s="29">
        <f>G37+G41</f>
        <v>1704140.81</v>
      </c>
      <c r="H42" s="29">
        <f t="shared" ref="H42:L42" si="9">H37+H41</f>
        <v>177734.07</v>
      </c>
      <c r="I42" s="29">
        <f t="shared" si="9"/>
        <v>142499.17000000001</v>
      </c>
      <c r="J42" s="29">
        <f t="shared" si="9"/>
        <v>603132.83000000007</v>
      </c>
      <c r="K42" s="29">
        <f t="shared" si="9"/>
        <v>923366.07</v>
      </c>
      <c r="L42" s="29">
        <f t="shared" si="9"/>
        <v>75444.81</v>
      </c>
      <c r="M42" s="29">
        <f t="shared" si="5"/>
        <v>998810.87999999989</v>
      </c>
      <c r="N42" s="30">
        <f t="shared" si="1"/>
        <v>0.58610818668206166</v>
      </c>
    </row>
    <row r="43" spans="1:14" s="37" customFormat="1" x14ac:dyDescent="0.25">
      <c r="A43" s="16">
        <v>31</v>
      </c>
      <c r="B43" s="17" t="s">
        <v>42</v>
      </c>
      <c r="C43" s="18">
        <v>1360</v>
      </c>
      <c r="D43" s="18">
        <v>6759.09</v>
      </c>
      <c r="E43" s="18">
        <v>8728.35</v>
      </c>
      <c r="F43" s="18">
        <v>19287.47</v>
      </c>
      <c r="G43" s="19">
        <v>34774.910000000003</v>
      </c>
      <c r="H43" s="19">
        <v>4930.8100000000004</v>
      </c>
      <c r="I43" s="19">
        <v>5863.92</v>
      </c>
      <c r="J43" s="19">
        <v>16918.32</v>
      </c>
      <c r="K43" s="19">
        <v>27713.05</v>
      </c>
      <c r="L43" s="19">
        <v>0</v>
      </c>
      <c r="M43" s="19">
        <f t="shared" si="5"/>
        <v>27713.05</v>
      </c>
      <c r="N43" s="20">
        <f t="shared" si="1"/>
        <v>0.7969265772362889</v>
      </c>
    </row>
    <row r="44" spans="1:14" s="37" customFormat="1" ht="16.5" thickBot="1" x14ac:dyDescent="0.3">
      <c r="A44" s="21">
        <v>32</v>
      </c>
      <c r="B44" s="22" t="s">
        <v>43</v>
      </c>
      <c r="C44" s="23">
        <v>323</v>
      </c>
      <c r="D44" s="23">
        <v>2.97</v>
      </c>
      <c r="E44" s="23">
        <v>3.86</v>
      </c>
      <c r="F44" s="23">
        <v>1.97</v>
      </c>
      <c r="G44" s="24">
        <v>8.8000000000000007</v>
      </c>
      <c r="H44" s="24">
        <v>1832.02</v>
      </c>
      <c r="I44" s="24">
        <v>501.03</v>
      </c>
      <c r="J44" s="24">
        <v>279.85000000000002</v>
      </c>
      <c r="K44" s="24">
        <v>2612.9</v>
      </c>
      <c r="L44" s="24">
        <v>0</v>
      </c>
      <c r="M44" s="24">
        <f t="shared" si="5"/>
        <v>2612.9</v>
      </c>
      <c r="N44" s="25">
        <f t="shared" si="1"/>
        <v>296.9204545454545</v>
      </c>
    </row>
    <row r="45" spans="1:14" s="38" customFormat="1" ht="16.5" thickBot="1" x14ac:dyDescent="0.3">
      <c r="A45" s="26"/>
      <c r="B45" s="27" t="s">
        <v>44</v>
      </c>
      <c r="C45" s="28">
        <v>1683</v>
      </c>
      <c r="D45" s="28">
        <v>6762.06</v>
      </c>
      <c r="E45" s="28">
        <v>8732.2099999999991</v>
      </c>
      <c r="F45" s="28">
        <v>19289.439999999999</v>
      </c>
      <c r="G45" s="29">
        <f>SUM(G43:G44)</f>
        <v>34783.710000000006</v>
      </c>
      <c r="H45" s="29">
        <f t="shared" ref="H45:L45" si="10">SUM(H43:H44)</f>
        <v>6762.83</v>
      </c>
      <c r="I45" s="29">
        <f t="shared" si="10"/>
        <v>6364.95</v>
      </c>
      <c r="J45" s="29">
        <f t="shared" si="10"/>
        <v>17198.169999999998</v>
      </c>
      <c r="K45" s="29">
        <f t="shared" si="10"/>
        <v>30325.95</v>
      </c>
      <c r="L45" s="29">
        <f t="shared" si="10"/>
        <v>0</v>
      </c>
      <c r="M45" s="29">
        <f t="shared" si="5"/>
        <v>30325.95</v>
      </c>
      <c r="N45" s="30">
        <f t="shared" si="1"/>
        <v>0.87184345775651861</v>
      </c>
    </row>
    <row r="46" spans="1:14" s="37" customFormat="1" x14ac:dyDescent="0.25">
      <c r="A46" s="16">
        <v>33</v>
      </c>
      <c r="B46" s="17" t="s">
        <v>45</v>
      </c>
      <c r="C46" s="18">
        <v>103</v>
      </c>
      <c r="D46" s="18">
        <v>6.5</v>
      </c>
      <c r="E46" s="18">
        <v>14.4</v>
      </c>
      <c r="F46" s="18">
        <v>3242.94</v>
      </c>
      <c r="G46" s="19">
        <v>3263.84</v>
      </c>
      <c r="H46" s="19">
        <v>212.78</v>
      </c>
      <c r="I46" s="19">
        <v>368.26</v>
      </c>
      <c r="J46" s="19">
        <v>2121.4499999999998</v>
      </c>
      <c r="K46" s="19">
        <v>2702.49</v>
      </c>
      <c r="L46" s="19">
        <v>0</v>
      </c>
      <c r="M46" s="19">
        <f t="shared" si="5"/>
        <v>2702.49</v>
      </c>
      <c r="N46" s="20">
        <f t="shared" si="1"/>
        <v>0.82800933869307314</v>
      </c>
    </row>
    <row r="47" spans="1:14" s="37" customFormat="1" x14ac:dyDescent="0.25">
      <c r="A47" s="5">
        <v>34</v>
      </c>
      <c r="B47" s="2" t="s">
        <v>46</v>
      </c>
      <c r="C47" s="6">
        <v>15</v>
      </c>
      <c r="D47" s="6">
        <v>0</v>
      </c>
      <c r="E47" s="6">
        <v>0</v>
      </c>
      <c r="F47" s="6">
        <v>617.9</v>
      </c>
      <c r="G47" s="3">
        <v>617.9</v>
      </c>
      <c r="H47" s="3">
        <v>0</v>
      </c>
      <c r="I47" s="3">
        <v>4.4400000000000004</v>
      </c>
      <c r="J47" s="3">
        <v>308.13</v>
      </c>
      <c r="K47" s="3">
        <v>312.57</v>
      </c>
      <c r="L47" s="3">
        <v>0</v>
      </c>
      <c r="M47" s="3">
        <f t="shared" si="5"/>
        <v>312.57</v>
      </c>
      <c r="N47" s="4">
        <f t="shared" si="1"/>
        <v>0.50585855316394235</v>
      </c>
    </row>
    <row r="48" spans="1:14" s="37" customFormat="1" x14ac:dyDescent="0.25">
      <c r="A48" s="5">
        <v>35</v>
      </c>
      <c r="B48" s="2" t="s">
        <v>47</v>
      </c>
      <c r="C48" s="6">
        <v>37</v>
      </c>
      <c r="D48" s="6">
        <v>1.76</v>
      </c>
      <c r="E48" s="6">
        <v>15.16</v>
      </c>
      <c r="F48" s="6">
        <v>1462.84</v>
      </c>
      <c r="G48" s="3">
        <v>1479.76</v>
      </c>
      <c r="H48" s="3">
        <v>713.44</v>
      </c>
      <c r="I48" s="3">
        <v>69.02</v>
      </c>
      <c r="J48" s="3">
        <v>601.08000000000004</v>
      </c>
      <c r="K48" s="3">
        <v>1383.54</v>
      </c>
      <c r="L48" s="3">
        <v>0</v>
      </c>
      <c r="M48" s="3">
        <f t="shared" si="5"/>
        <v>1383.54</v>
      </c>
      <c r="N48" s="4">
        <f t="shared" si="1"/>
        <v>0.93497594204465584</v>
      </c>
    </row>
    <row r="49" spans="1:14" s="37" customFormat="1" x14ac:dyDescent="0.25">
      <c r="A49" s="5">
        <v>36</v>
      </c>
      <c r="B49" s="2" t="s">
        <v>48</v>
      </c>
      <c r="C49" s="6">
        <v>60</v>
      </c>
      <c r="D49" s="6">
        <v>42.94</v>
      </c>
      <c r="E49" s="6">
        <v>58.66</v>
      </c>
      <c r="F49" s="6">
        <v>1521.7</v>
      </c>
      <c r="G49" s="3">
        <v>1623.3</v>
      </c>
      <c r="H49" s="3">
        <v>307.86</v>
      </c>
      <c r="I49" s="3">
        <v>146.57</v>
      </c>
      <c r="J49" s="3">
        <v>1635.83</v>
      </c>
      <c r="K49" s="3">
        <v>2090.2600000000002</v>
      </c>
      <c r="L49" s="3">
        <v>0</v>
      </c>
      <c r="M49" s="3">
        <f t="shared" si="5"/>
        <v>2090.2600000000002</v>
      </c>
      <c r="N49" s="4">
        <f t="shared" si="1"/>
        <v>1.2876609375962547</v>
      </c>
    </row>
    <row r="50" spans="1:14" s="37" customFormat="1" x14ac:dyDescent="0.25">
      <c r="A50" s="5">
        <v>37</v>
      </c>
      <c r="B50" s="2" t="s">
        <v>49</v>
      </c>
      <c r="C50" s="6">
        <v>195</v>
      </c>
      <c r="D50" s="6">
        <v>50.98</v>
      </c>
      <c r="E50" s="6">
        <v>89.75</v>
      </c>
      <c r="F50" s="6">
        <v>3067.27</v>
      </c>
      <c r="G50" s="3">
        <v>3208</v>
      </c>
      <c r="H50" s="3">
        <v>1558.9</v>
      </c>
      <c r="I50" s="3">
        <v>1268.1500000000001</v>
      </c>
      <c r="J50" s="3">
        <v>1885.9</v>
      </c>
      <c r="K50" s="3">
        <v>4712.95</v>
      </c>
      <c r="L50" s="3">
        <v>0</v>
      </c>
      <c r="M50" s="3">
        <f t="shared" si="5"/>
        <v>4712.95</v>
      </c>
      <c r="N50" s="4">
        <f t="shared" si="1"/>
        <v>1.4691240648379051</v>
      </c>
    </row>
    <row r="51" spans="1:14" s="37" customFormat="1" ht="16.5" thickBot="1" x14ac:dyDescent="0.3">
      <c r="A51" s="21">
        <v>38</v>
      </c>
      <c r="B51" s="22" t="s">
        <v>50</v>
      </c>
      <c r="C51" s="23">
        <v>26</v>
      </c>
      <c r="D51" s="23">
        <v>85.63</v>
      </c>
      <c r="E51" s="23">
        <v>422.41</v>
      </c>
      <c r="F51" s="23">
        <v>1517.68</v>
      </c>
      <c r="G51" s="24">
        <v>2025.72</v>
      </c>
      <c r="H51" s="24">
        <v>29.63</v>
      </c>
      <c r="I51" s="24">
        <v>210.65</v>
      </c>
      <c r="J51" s="24">
        <v>1099.24</v>
      </c>
      <c r="K51" s="24">
        <v>1339.52</v>
      </c>
      <c r="L51" s="24">
        <v>412.15</v>
      </c>
      <c r="M51" s="24">
        <f t="shared" si="5"/>
        <v>1751.67</v>
      </c>
      <c r="N51" s="25">
        <f t="shared" si="1"/>
        <v>0.86471476808245962</v>
      </c>
    </row>
    <row r="52" spans="1:14" s="38" customFormat="1" ht="16.5" thickBot="1" x14ac:dyDescent="0.3">
      <c r="A52" s="26"/>
      <c r="B52" s="27" t="s">
        <v>51</v>
      </c>
      <c r="C52" s="28">
        <v>436</v>
      </c>
      <c r="D52" s="28">
        <v>187.81</v>
      </c>
      <c r="E52" s="28">
        <v>600.38</v>
      </c>
      <c r="F52" s="28">
        <v>11430.33</v>
      </c>
      <c r="G52" s="29">
        <f>SUM(G46:G51)</f>
        <v>12218.519999999999</v>
      </c>
      <c r="H52" s="29">
        <f t="shared" ref="H52:L52" si="11">SUM(H46:H51)</f>
        <v>2822.61</v>
      </c>
      <c r="I52" s="29">
        <f t="shared" si="11"/>
        <v>2067.09</v>
      </c>
      <c r="J52" s="29">
        <f t="shared" si="11"/>
        <v>7651.6299999999992</v>
      </c>
      <c r="K52" s="29">
        <f t="shared" si="11"/>
        <v>12541.330000000002</v>
      </c>
      <c r="L52" s="29">
        <f t="shared" si="11"/>
        <v>412.15</v>
      </c>
      <c r="M52" s="29">
        <f t="shared" si="5"/>
        <v>12953.480000000001</v>
      </c>
      <c r="N52" s="30">
        <f t="shared" si="1"/>
        <v>1.0601513112881105</v>
      </c>
    </row>
    <row r="53" spans="1:14" s="37" customFormat="1" ht="16.5" thickBot="1" x14ac:dyDescent="0.3">
      <c r="A53" s="16">
        <v>39</v>
      </c>
      <c r="B53" s="17" t="s">
        <v>52</v>
      </c>
      <c r="C53" s="18">
        <v>73</v>
      </c>
      <c r="D53" s="18">
        <v>11.5</v>
      </c>
      <c r="E53" s="18">
        <v>585.79999999999995</v>
      </c>
      <c r="F53" s="18">
        <v>1814.55</v>
      </c>
      <c r="G53" s="19">
        <v>2411.85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f t="shared" si="5"/>
        <v>0</v>
      </c>
      <c r="N53" s="20">
        <f t="shared" si="1"/>
        <v>0</v>
      </c>
    </row>
    <row r="54" spans="1:14" s="37" customFormat="1" hidden="1" x14ac:dyDescent="0.25">
      <c r="A54" s="5">
        <v>40</v>
      </c>
      <c r="B54" s="2" t="s">
        <v>53</v>
      </c>
      <c r="C54" s="6">
        <v>29</v>
      </c>
      <c r="D54" s="6">
        <v>0</v>
      </c>
      <c r="E54" s="6">
        <v>0</v>
      </c>
      <c r="F54" s="6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f t="shared" si="5"/>
        <v>0</v>
      </c>
      <c r="N54" s="4">
        <v>0</v>
      </c>
    </row>
    <row r="55" spans="1:14" s="37" customFormat="1" ht="16.5" hidden="1" thickBot="1" x14ac:dyDescent="0.3">
      <c r="A55" s="21">
        <v>41</v>
      </c>
      <c r="B55" s="22" t="s">
        <v>54</v>
      </c>
      <c r="C55" s="23">
        <v>0</v>
      </c>
      <c r="D55" s="23">
        <v>0</v>
      </c>
      <c r="E55" s="23">
        <v>0</v>
      </c>
      <c r="F55" s="23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f t="shared" si="5"/>
        <v>0</v>
      </c>
      <c r="N55" s="25">
        <v>0</v>
      </c>
    </row>
    <row r="56" spans="1:14" s="38" customFormat="1" ht="16.5" thickBot="1" x14ac:dyDescent="0.3">
      <c r="A56" s="39"/>
      <c r="B56" s="40" t="s">
        <v>55</v>
      </c>
      <c r="C56" s="41">
        <v>102</v>
      </c>
      <c r="D56" s="41">
        <v>11.5</v>
      </c>
      <c r="E56" s="41">
        <v>585.79999999999995</v>
      </c>
      <c r="F56" s="41">
        <v>1814.55</v>
      </c>
      <c r="G56" s="42">
        <f>SUM(G53:G55)</f>
        <v>2411.85</v>
      </c>
      <c r="H56" s="42">
        <f t="shared" ref="H56:L56" si="12">SUM(H53:H55)</f>
        <v>0</v>
      </c>
      <c r="I56" s="42">
        <f t="shared" si="12"/>
        <v>0</v>
      </c>
      <c r="J56" s="42">
        <f t="shared" si="12"/>
        <v>0</v>
      </c>
      <c r="K56" s="42">
        <f t="shared" si="12"/>
        <v>0</v>
      </c>
      <c r="L56" s="42">
        <f t="shared" si="12"/>
        <v>0</v>
      </c>
      <c r="M56" s="42">
        <f t="shared" si="5"/>
        <v>0</v>
      </c>
      <c r="N56" s="43">
        <f t="shared" si="1"/>
        <v>0</v>
      </c>
    </row>
    <row r="57" spans="1:14" s="38" customFormat="1" ht="16.5" thickBot="1" x14ac:dyDescent="0.3">
      <c r="A57" s="26"/>
      <c r="B57" s="27" t="s">
        <v>66</v>
      </c>
      <c r="C57" s="28"/>
      <c r="D57" s="28"/>
      <c r="E57" s="28"/>
      <c r="F57" s="28"/>
      <c r="G57" s="29"/>
      <c r="H57" s="29"/>
      <c r="I57" s="29"/>
      <c r="J57" s="29"/>
      <c r="K57" s="29">
        <v>10612.8</v>
      </c>
      <c r="L57" s="29"/>
      <c r="M57" s="29">
        <v>10612.8</v>
      </c>
      <c r="N57" s="30">
        <v>0</v>
      </c>
    </row>
    <row r="58" spans="1:14" s="38" customFormat="1" ht="16.5" thickBot="1" x14ac:dyDescent="0.3">
      <c r="A58" s="26"/>
      <c r="B58" s="27" t="s">
        <v>56</v>
      </c>
      <c r="C58" s="28">
        <v>20151</v>
      </c>
      <c r="D58" s="28">
        <v>337959.52</v>
      </c>
      <c r="E58" s="28">
        <v>272558.55</v>
      </c>
      <c r="F58" s="28">
        <v>1143036.82</v>
      </c>
      <c r="G58" s="29">
        <f>G42+G45+G52+G56+G57</f>
        <v>1753554.8900000001</v>
      </c>
      <c r="H58" s="29">
        <f t="shared" ref="H58:M58" si="13">H42+H45+H52+H56+H57</f>
        <v>187319.50999999998</v>
      </c>
      <c r="I58" s="29">
        <f t="shared" si="13"/>
        <v>150931.21000000002</v>
      </c>
      <c r="J58" s="29">
        <f t="shared" si="13"/>
        <v>627982.63000000012</v>
      </c>
      <c r="K58" s="29">
        <f t="shared" si="13"/>
        <v>976846.14999999991</v>
      </c>
      <c r="L58" s="29">
        <f t="shared" si="13"/>
        <v>75856.959999999992</v>
      </c>
      <c r="M58" s="29">
        <f t="shared" si="13"/>
        <v>1052703.1099999999</v>
      </c>
      <c r="N58" s="30">
        <f t="shared" si="1"/>
        <v>0.60032515434974476</v>
      </c>
    </row>
    <row r="61" spans="1:14" x14ac:dyDescent="0.25">
      <c r="M61" s="45"/>
    </row>
  </sheetData>
  <mergeCells count="4">
    <mergeCell ref="A1:N1"/>
    <mergeCell ref="A2:N2"/>
    <mergeCell ref="A3:N3"/>
    <mergeCell ref="A4:N4"/>
  </mergeCells>
  <printOptions horizontalCentered="1" verticalCentered="1"/>
  <pageMargins left="0.55118110236220474" right="0.31496062992125984" top="0.11811023622047245" bottom="0.11811023622047245" header="0" footer="0"/>
  <pageSetup paperSize="9" scale="66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ABC</cp:lastModifiedBy>
  <cp:lastPrinted>2024-07-26T05:53:23Z</cp:lastPrinted>
  <dcterms:created xsi:type="dcterms:W3CDTF">2013-06-28T06:52:05Z</dcterms:created>
  <dcterms:modified xsi:type="dcterms:W3CDTF">2024-08-12T06:41:50Z</dcterms:modified>
</cp:coreProperties>
</file>